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6E648682-658F-4BB9-A9E4-06327921DB44}" xr6:coauthVersionLast="47" xr6:coauthVersionMax="47" xr10:uidLastSave="{00000000-0000-0000-0000-000000000000}"/>
  <bookViews>
    <workbookView xWindow="-120" yWindow="-120" windowWidth="29040" windowHeight="15720" xr2:uid="{25DC59F0-A91C-4F85-98D2-4F6FE127161E}"/>
  </bookViews>
  <sheets>
    <sheet name="RFONLINE" sheetId="6" r:id="rId1"/>
  </sheets>
  <definedNames>
    <definedName name="_xlnm.Print_Area" localSheetId="0">RFONLINE!$A$1:$J$69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J44" i="6" a="1"/>
  <c r="J44" i="6" s="1"/>
  <c r="F57" i="6"/>
  <c r="J57" i="6" s="1" a="1"/>
  <c r="J57" i="6" s="1"/>
  <c r="F56" i="6"/>
  <c r="J56" i="6" s="1" a="1"/>
  <c r="J56" i="6" s="1"/>
  <c r="F55" i="6"/>
  <c r="J55" i="6" s="1" a="1"/>
  <c r="J55" i="6" s="1"/>
  <c r="F54" i="6"/>
  <c r="J54" i="6" s="1" a="1"/>
  <c r="J54" i="6" s="1"/>
  <c r="F53" i="6"/>
  <c r="J53" i="6" s="1" a="1"/>
  <c r="J53" i="6" s="1"/>
  <c r="F52" i="6"/>
  <c r="J52" i="6" s="1" a="1"/>
  <c r="J52" i="6" s="1"/>
  <c r="F51" i="6"/>
  <c r="J51" i="6" s="1" a="1"/>
  <c r="J51" i="6" s="1"/>
  <c r="F50" i="6"/>
  <c r="J50" i="6" s="1" a="1"/>
  <c r="J50" i="6" s="1"/>
  <c r="F49" i="6"/>
  <c r="J49" i="6" s="1" a="1"/>
  <c r="J49" i="6" s="1"/>
  <c r="F48" i="6"/>
  <c r="J48" i="6" s="1" a="1"/>
  <c r="J48" i="6" s="1"/>
  <c r="F44" i="6"/>
  <c r="F43" i="6"/>
  <c r="J43" i="6" s="1" a="1"/>
  <c r="J43" i="6" s="1"/>
  <c r="F42" i="6"/>
  <c r="J42" i="6" s="1" a="1"/>
  <c r="J42" i="6" s="1"/>
  <c r="F41" i="6"/>
  <c r="J41" i="6" s="1" a="1"/>
  <c r="J41" i="6" s="1"/>
  <c r="F40" i="6"/>
  <c r="J40" i="6" s="1" a="1"/>
  <c r="J40" i="6" s="1"/>
  <c r="F39" i="6"/>
  <c r="J39" i="6" s="1" a="1"/>
  <c r="J39" i="6" s="1"/>
  <c r="F38" i="6"/>
  <c r="J38" i="6" s="1" a="1"/>
  <c r="J38" i="6" s="1"/>
  <c r="F37" i="6"/>
  <c r="J37" i="6" s="1" a="1"/>
  <c r="J37" i="6" s="1"/>
  <c r="F36" i="6"/>
  <c r="J36" i="6" s="1" a="1"/>
  <c r="J36" i="6" s="1"/>
  <c r="F35" i="6"/>
  <c r="J35" i="6" s="1" a="1"/>
  <c r="J35" i="6" s="1"/>
  <c r="F29" i="6"/>
  <c r="J29" i="6" s="1"/>
  <c r="F28" i="6"/>
  <c r="J30" i="6" l="1"/>
  <c r="J28" i="6"/>
  <c r="G64" i="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<sst xmlns="http://schemas.openxmlformats.org/spreadsheetml/2006/main" count="145" uniqueCount="55">
  <si>
    <t>広告サイズ</t>
    <rPh sb="0" eb="2">
      <t>コウコク</t>
    </rPh>
    <phoneticPr fontId="2"/>
  </si>
  <si>
    <t>月</t>
    <rPh sb="0" eb="1">
      <t>ツキ</t>
    </rPh>
    <phoneticPr fontId="2"/>
  </si>
  <si>
    <t>広告料(税別）</t>
    <rPh sb="0" eb="3">
      <t>コウコクリョウ</t>
    </rPh>
    <rPh sb="4" eb="6">
      <t>ゼイベツ</t>
    </rPh>
    <phoneticPr fontId="2"/>
  </si>
  <si>
    <t>合計金額(税別)</t>
    <rPh sb="0" eb="2">
      <t>ゴウケイ</t>
    </rPh>
    <rPh sb="2" eb="4">
      <t>キンガク</t>
    </rPh>
    <rPh sb="5" eb="7">
      <t>ゼイベツ</t>
    </rPh>
    <phoneticPr fontId="2"/>
  </si>
  <si>
    <t>〒</t>
    <phoneticPr fontId="2"/>
  </si>
  <si>
    <t>請求書送付方法</t>
    <rPh sb="0" eb="3">
      <t>セイキュウショ</t>
    </rPh>
    <rPh sb="3" eb="7">
      <t>ソウフホウホウ</t>
    </rPh>
    <phoneticPr fontId="2"/>
  </si>
  <si>
    <t>郵送</t>
    <rPh sb="0" eb="2">
      <t>ユウソウ</t>
    </rPh>
    <phoneticPr fontId="2"/>
  </si>
  <si>
    <t>E-mail (PDF)　</t>
  </si>
  <si>
    <r>
      <t>会社名</t>
    </r>
    <r>
      <rPr>
        <sz val="12"/>
        <color rgb="FFFF0000"/>
        <rFont val="游ゴシック Medium"/>
        <family val="3"/>
        <charset val="128"/>
      </rPr>
      <t>＊</t>
    </r>
    <rPh sb="0" eb="3">
      <t>カイシャメイ</t>
    </rPh>
    <phoneticPr fontId="2"/>
  </si>
  <si>
    <r>
      <t>部署名</t>
    </r>
    <r>
      <rPr>
        <sz val="12"/>
        <color rgb="FFFF0000"/>
        <rFont val="游ゴシック Medium"/>
        <family val="3"/>
        <charset val="128"/>
      </rPr>
      <t>＊</t>
    </r>
    <rPh sb="0" eb="3">
      <t>ブショメイ</t>
    </rPh>
    <phoneticPr fontId="2"/>
  </si>
  <si>
    <r>
      <t>役職/</t>
    </r>
    <r>
      <rPr>
        <sz val="12"/>
        <color theme="1"/>
        <rFont val="游ゴシック Medium"/>
        <family val="3"/>
        <charset val="128"/>
      </rPr>
      <t>お名前</t>
    </r>
    <r>
      <rPr>
        <sz val="12"/>
        <color rgb="FFFF0000"/>
        <rFont val="游ゴシック Medium"/>
        <family val="3"/>
        <charset val="128"/>
      </rPr>
      <t>＊</t>
    </r>
    <rPh sb="0" eb="2">
      <t>ヤクショク</t>
    </rPh>
    <rPh sb="4" eb="6">
      <t>ナマエ</t>
    </rPh>
    <phoneticPr fontId="2"/>
  </si>
  <si>
    <r>
      <t>住所</t>
    </r>
    <r>
      <rPr>
        <sz val="12"/>
        <color rgb="FFFF0000"/>
        <rFont val="游ゴシック Medium"/>
        <family val="3"/>
        <charset val="128"/>
      </rPr>
      <t>＊</t>
    </r>
    <rPh sb="0" eb="2">
      <t>ジュウショ</t>
    </rPh>
    <phoneticPr fontId="2"/>
  </si>
  <si>
    <t>TEL　/　FAX</t>
    <phoneticPr fontId="2"/>
  </si>
  <si>
    <r>
      <t>E-mail</t>
    </r>
    <r>
      <rPr>
        <sz val="11"/>
        <color rgb="FFFF0000"/>
        <rFont val="游ゴシック Medium"/>
        <family val="3"/>
        <charset val="128"/>
      </rPr>
      <t>＊</t>
    </r>
    <phoneticPr fontId="2"/>
  </si>
  <si>
    <t>掲載期間</t>
    <rPh sb="0" eb="4">
      <t>ケイサイキカン</t>
    </rPh>
    <phoneticPr fontId="2"/>
  </si>
  <si>
    <t>小計</t>
    <rPh sb="0" eb="2">
      <t>ショウケイ</t>
    </rPh>
    <phoneticPr fontId="2"/>
  </si>
  <si>
    <t>～</t>
    <phoneticPr fontId="2"/>
  </si>
  <si>
    <t>入力がない場合は
掲載終了日の翌日
にご請求いたします。</t>
    <phoneticPr fontId="2"/>
  </si>
  <si>
    <t>バナー広告</t>
    <rPh sb="3" eb="5">
      <t>コウコク</t>
    </rPh>
    <phoneticPr fontId="2"/>
  </si>
  <si>
    <t>インフィード記事型広告</t>
    <phoneticPr fontId="2"/>
  </si>
  <si>
    <t>テキスト広告</t>
    <rPh sb="4" eb="6">
      <t>コウコク</t>
    </rPh>
    <phoneticPr fontId="2"/>
  </si>
  <si>
    <t>掲載月数</t>
    <rPh sb="0" eb="2">
      <t>ケイサイ</t>
    </rPh>
    <rPh sb="2" eb="3">
      <t>ツキ</t>
    </rPh>
    <rPh sb="3" eb="4">
      <t>スウ</t>
    </rPh>
    <phoneticPr fontId="2"/>
  </si>
  <si>
    <r>
      <t>ご請求希望日</t>
    </r>
    <r>
      <rPr>
        <sz val="9"/>
        <color theme="1"/>
        <rFont val="游ゴシック Medium"/>
        <family val="3"/>
        <charset val="128"/>
      </rPr>
      <t xml:space="preserve"> </t>
    </r>
    <r>
      <rPr>
        <sz val="8"/>
        <color theme="1"/>
        <rFont val="游ゴシック Medium"/>
        <family val="3"/>
        <charset val="128"/>
      </rPr>
      <t>※ご希望の場合のみ</t>
    </r>
    <rPh sb="1" eb="6">
      <t>セイキュウキボウビ</t>
    </rPh>
    <phoneticPr fontId="2"/>
  </si>
  <si>
    <t>お申込・お問合わせ先</t>
    <phoneticPr fontId="2"/>
  </si>
  <si>
    <t>誌面広告サイズ</t>
    <rPh sb="0" eb="2">
      <t>シメン</t>
    </rPh>
    <rPh sb="2" eb="4">
      <t>コウコク</t>
    </rPh>
    <phoneticPr fontId="2"/>
  </si>
  <si>
    <t>電子版サイズ・バナー広告</t>
    <rPh sb="0" eb="3">
      <t>デンシバン</t>
    </rPh>
    <rPh sb="10" eb="12">
      <t>コウコク</t>
    </rPh>
    <phoneticPr fontId="2"/>
  </si>
  <si>
    <t>電子版サイズ・インフィード記事型広告</t>
    <rPh sb="0" eb="3">
      <t>デンシバン</t>
    </rPh>
    <rPh sb="13" eb="16">
      <t>キジガタ</t>
    </rPh>
    <rPh sb="16" eb="18">
      <t>コウコク</t>
    </rPh>
    <phoneticPr fontId="2"/>
  </si>
  <si>
    <t>/1月</t>
    <rPh sb="2" eb="3">
      <t>ツキ</t>
    </rPh>
    <phoneticPr fontId="2"/>
  </si>
  <si>
    <t>掲載月数</t>
    <rPh sb="0" eb="2">
      <t>ケイサイ</t>
    </rPh>
    <rPh sb="2" eb="4">
      <t>ゲッスウ</t>
    </rPh>
    <phoneticPr fontId="2"/>
  </si>
  <si>
    <t>月</t>
  </si>
  <si>
    <t>掲載開始日</t>
    <rPh sb="0" eb="2">
      <t>ケイサイ</t>
    </rPh>
    <rPh sb="2" eb="4">
      <t>カイシ</t>
    </rPh>
    <rPh sb="4" eb="5">
      <t>ビ</t>
    </rPh>
    <phoneticPr fontId="2"/>
  </si>
  <si>
    <t>週</t>
    <rPh sb="0" eb="1">
      <t>シュウ</t>
    </rPh>
    <phoneticPr fontId="2"/>
  </si>
  <si>
    <t>/2週</t>
    <rPh sb="2" eb="3">
      <t>シュウ</t>
    </rPh>
    <phoneticPr fontId="2"/>
  </si>
  <si>
    <t>表1バナー（カラー）</t>
    <rPh sb="0" eb="1">
      <t>ヒョウ</t>
    </rPh>
    <phoneticPr fontId="2"/>
  </si>
  <si>
    <t>表1バナー（モノクロ）</t>
    <rPh sb="0" eb="1">
      <t>ヒョウ</t>
    </rPh>
    <phoneticPr fontId="2"/>
  </si>
  <si>
    <t>表2（カラー）</t>
    <rPh sb="0" eb="1">
      <t>ヒョウ</t>
    </rPh>
    <phoneticPr fontId="2"/>
  </si>
  <si>
    <t>表2（モノクロ）</t>
    <rPh sb="0" eb="1">
      <t>ヒョウ</t>
    </rPh>
    <phoneticPr fontId="2"/>
  </si>
  <si>
    <t>表3（カラー）</t>
    <rPh sb="0" eb="1">
      <t>ヒョウ</t>
    </rPh>
    <phoneticPr fontId="2"/>
  </si>
  <si>
    <t>表3（モノクロ）</t>
    <rPh sb="0" eb="1">
      <t>ヒョウ</t>
    </rPh>
    <phoneticPr fontId="2"/>
  </si>
  <si>
    <t>表4（カラー）</t>
    <rPh sb="0" eb="1">
      <t>ヒョウ</t>
    </rPh>
    <phoneticPr fontId="2"/>
  </si>
  <si>
    <t>表4（モノクロ）</t>
    <rPh sb="0" eb="1">
      <t>ヒョウ</t>
    </rPh>
    <phoneticPr fontId="2"/>
  </si>
  <si>
    <t>中面（カラー）</t>
    <rPh sb="0" eb="2">
      <t>ナカメン</t>
    </rPh>
    <phoneticPr fontId="2"/>
  </si>
  <si>
    <t>中面（モノクロ）</t>
    <rPh sb="0" eb="2">
      <t>ナカメン</t>
    </rPh>
    <phoneticPr fontId="2"/>
  </si>
  <si>
    <t>～</t>
  </si>
  <si>
    <t>広告主</t>
    <rPh sb="0" eb="3">
      <t>コウコクヌシ</t>
    </rPh>
    <phoneticPr fontId="2"/>
  </si>
  <si>
    <t>E-mail (PDF)　</t>
    <phoneticPr fontId="2"/>
  </si>
  <si>
    <r>
      <t>電子版単体プラン</t>
    </r>
    <r>
      <rPr>
        <b/>
        <sz val="12"/>
        <color rgb="FFFF0000"/>
        <rFont val="游ゴシック Medium"/>
        <family val="3"/>
        <charset val="128"/>
      </rPr>
      <t>※お申込みのメニューにあるチェックボックスをチェックのうえ、掲載開始日、掲載終了日を入力してください</t>
    </r>
    <rPh sb="0" eb="3">
      <t>デンシバン</t>
    </rPh>
    <rPh sb="3" eb="5">
      <t>タンタイ</t>
    </rPh>
    <rPh sb="10" eb="12">
      <t>モウシコ</t>
    </rPh>
    <rPh sb="38" eb="40">
      <t>ケイサイ</t>
    </rPh>
    <rPh sb="40" eb="43">
      <t>カイシビ</t>
    </rPh>
    <rPh sb="44" eb="46">
      <t>ケイサイ</t>
    </rPh>
    <rPh sb="46" eb="49">
      <t>シュウリョウビ</t>
    </rPh>
    <rPh sb="50" eb="52">
      <t>ニュウリョク</t>
    </rPh>
    <phoneticPr fontId="2"/>
  </si>
  <si>
    <r>
      <t>会社名</t>
    </r>
    <r>
      <rPr>
        <sz val="12"/>
        <color rgb="FFFF0000"/>
        <rFont val="游ゴシック Medium"/>
        <family val="3"/>
        <charset val="128"/>
      </rPr>
      <t>＊</t>
    </r>
    <phoneticPr fontId="2"/>
  </si>
  <si>
    <t>代理店 ※ご請求先が代理店の場合のみご記入ください</t>
    <rPh sb="0" eb="3">
      <t>ダイリテン</t>
    </rPh>
    <rPh sb="6" eb="9">
      <t>セイキュウサキ</t>
    </rPh>
    <rPh sb="10" eb="13">
      <t>ダイリテン</t>
    </rPh>
    <rPh sb="14" eb="16">
      <t>バアイ</t>
    </rPh>
    <rPh sb="19" eb="21">
      <t>キニュウ</t>
    </rPh>
    <phoneticPr fontId="2"/>
  </si>
  <si>
    <r>
      <rPr>
        <sz val="14"/>
        <color theme="1"/>
        <rFont val="游ゴシック Medium"/>
        <family val="3"/>
        <charset val="128"/>
      </rPr>
      <t>お申込みは下記内容を明記の上、</t>
    </r>
    <r>
      <rPr>
        <sz val="14"/>
        <color theme="1"/>
        <rFont val="Bahnschrift SemiLight SemiConde"/>
        <family val="3"/>
      </rPr>
      <t>tosinjyoho</t>
    </r>
    <r>
      <rPr>
        <sz val="14"/>
        <color theme="1"/>
        <rFont val="Bahnschrift SemiLight SemiConde"/>
        <family val="2"/>
      </rPr>
      <t>@nikkin.co.jp</t>
    </r>
    <r>
      <rPr>
        <sz val="14"/>
        <color theme="1"/>
        <rFont val="游ゴシック Medium"/>
        <family val="3"/>
        <charset val="128"/>
      </rPr>
      <t>までお送り下さい。</t>
    </r>
    <phoneticPr fontId="2"/>
  </si>
  <si>
    <t>誌面広告掲載媒体</t>
    <rPh sb="0" eb="2">
      <t>シメン</t>
    </rPh>
    <rPh sb="2" eb="4">
      <t>コウコク</t>
    </rPh>
    <rPh sb="4" eb="6">
      <t>ケイサイ</t>
    </rPh>
    <rPh sb="6" eb="8">
      <t>バイタイ</t>
    </rPh>
    <phoneticPr fontId="2"/>
  </si>
  <si>
    <r>
      <t>誌面セットプラン</t>
    </r>
    <r>
      <rPr>
        <b/>
        <sz val="12"/>
        <color rgb="FFFF0000"/>
        <rFont val="游ゴシック Medium"/>
        <family val="3"/>
        <charset val="128"/>
      </rPr>
      <t>※掲載媒体を含みご希望のチェックボックスをチェックのうえ、掲載開始日、掲載終了日を入力してください</t>
    </r>
    <rPh sb="0" eb="2">
      <t>シメン</t>
    </rPh>
    <rPh sb="9" eb="11">
      <t>ケイサイ</t>
    </rPh>
    <rPh sb="11" eb="13">
      <t>バイタイ</t>
    </rPh>
    <rPh sb="14" eb="15">
      <t>フク</t>
    </rPh>
    <rPh sb="17" eb="19">
      <t>キボウ</t>
    </rPh>
    <phoneticPr fontId="2"/>
  </si>
  <si>
    <t>E-Mail：tosinjyoho@nikkin.co.jp</t>
    <phoneticPr fontId="2"/>
  </si>
  <si>
    <t>担当：　川畑、佐藤</t>
    <rPh sb="0" eb="2">
      <t>タントウ</t>
    </rPh>
    <rPh sb="4" eb="6">
      <t>カワバタ</t>
    </rPh>
    <rPh sb="7" eb="9">
      <t>サトウ</t>
    </rPh>
    <phoneticPr fontId="2"/>
  </si>
  <si>
    <t>日本金融通信社（ニッキン）データバンク部</t>
    <rPh sb="19" eb="20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</si>
</sst>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Bahnschrift SemiLight SemiConde"/>
      <family val="2"/>
    </font>
    <font>
      <sz val="9"/>
      <color theme="0" tint="-0.499984740745262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b/>
      <sz val="14"/>
      <color theme="1"/>
      <name val="游ゴシック Medium"/>
      <family val="3"/>
      <charset val="128"/>
    </font>
    <font>
      <sz val="14"/>
      <color theme="1"/>
      <name val="Bahnschrift SemiLight SemiConde"/>
      <family val="3"/>
      <charset val="128"/>
    </font>
    <font>
      <b/>
      <sz val="12"/>
      <color rgb="FFFF0000"/>
      <name val="游ゴシック Medium"/>
      <family val="3"/>
      <charset val="128"/>
    </font>
    <font>
      <sz val="14"/>
      <color theme="1"/>
      <name val="Bahnschrift SemiLight SemiConde"/>
      <family val="3"/>
    </font>
    <font>
      <b/>
      <sz val="11"/>
      <color theme="4" tint="-0.249977111117893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color rgb="FF0070C0"/>
      <name val="游ゴシック Medium"/>
      <family val="3"/>
      <charset val="128"/>
    </font>
    <font>
      <b/>
      <sz val="11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dotted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dotted">
        <color theme="8"/>
      </bottom>
      <diagonal/>
    </border>
    <border>
      <left style="thin">
        <color theme="8"/>
      </left>
      <right style="thin">
        <color theme="8"/>
      </right>
      <top style="dotted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dotted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/>
      <top/>
      <bottom/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1" fillId="0" borderId="0" xfId="0" applyFont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0" fillId="0" borderId="1" xfId="1" applyNumberFormat="1" applyFont="1" applyBorder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>
      <alignment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0" fillId="0" borderId="8" xfId="1" applyNumberFormat="1" applyFont="1" applyBorder="1" applyProtection="1">
      <alignment vertical="center"/>
    </xf>
    <xf numFmtId="176" fontId="0" fillId="0" borderId="9" xfId="0" applyNumberFormat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7" xfId="0" applyFont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1" fontId="0" fillId="0" borderId="1" xfId="0" applyNumberFormat="1" applyBorder="1" applyAlignment="1">
      <alignment horizontal="right" vertical="center"/>
    </xf>
    <xf numFmtId="1" fontId="0" fillId="0" borderId="8" xfId="0" applyNumberFormat="1" applyBorder="1" applyAlignment="1">
      <alignment horizontal="right" vertical="center"/>
    </xf>
    <xf numFmtId="14" fontId="17" fillId="0" borderId="1" xfId="0" applyNumberFormat="1" applyFont="1" applyBorder="1" applyProtection="1">
      <alignment vertical="center"/>
      <protection locked="0"/>
    </xf>
    <xf numFmtId="14" fontId="17" fillId="0" borderId="8" xfId="0" applyNumberFormat="1" applyFont="1" applyBorder="1" applyProtection="1">
      <alignment vertical="center"/>
      <protection locked="0"/>
    </xf>
    <xf numFmtId="14" fontId="17" fillId="0" borderId="5" xfId="0" applyNumberFormat="1" applyFont="1" applyBorder="1" applyProtection="1">
      <alignment vertical="center"/>
      <protection locked="0"/>
    </xf>
    <xf numFmtId="14" fontId="17" fillId="0" borderId="7" xfId="0" applyNumberFormat="1" applyFont="1" applyBorder="1" applyProtection="1">
      <alignment vertical="center"/>
      <protection locked="0"/>
    </xf>
    <xf numFmtId="14" fontId="17" fillId="0" borderId="45" xfId="0" applyNumberFormat="1" applyFont="1" applyBorder="1" applyProtection="1">
      <alignment vertical="center"/>
      <protection locked="0"/>
    </xf>
    <xf numFmtId="14" fontId="17" fillId="0" borderId="46" xfId="0" applyNumberFormat="1" applyFont="1" applyBorder="1" applyProtection="1">
      <alignment vertical="center"/>
      <protection locked="0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23" xfId="0" applyFont="1" applyBorder="1" applyProtection="1">
      <alignment vertical="center"/>
      <protection locked="0"/>
    </xf>
    <xf numFmtId="0" fontId="19" fillId="0" borderId="24" xfId="0" applyFont="1" applyBorder="1" applyProtection="1">
      <alignment vertical="center"/>
      <protection locked="0"/>
    </xf>
    <xf numFmtId="0" fontId="10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176" fontId="4" fillId="0" borderId="35" xfId="1" applyNumberFormat="1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37" xfId="1" applyNumberFormat="1" applyFont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176" fontId="4" fillId="0" borderId="40" xfId="1" applyNumberFormat="1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9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76" fontId="7" fillId="2" borderId="11" xfId="1" applyNumberFormat="1" applyFont="1" applyFill="1" applyBorder="1" applyAlignment="1">
      <alignment horizontal="center" vertical="center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C8C"/>
      <color rgb="FFD7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26</xdr:row>
          <xdr:rowOff>228600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27</xdr:row>
          <xdr:rowOff>228600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28</xdr:row>
          <xdr:rowOff>200025</xdr:rowOff>
        </xdr:from>
        <xdr:to>
          <xdr:col>0</xdr:col>
          <xdr:colOff>295275</xdr:colOff>
          <xdr:row>30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33</xdr:row>
          <xdr:rowOff>209550</xdr:rowOff>
        </xdr:from>
        <xdr:to>
          <xdr:col>0</xdr:col>
          <xdr:colOff>295275</xdr:colOff>
          <xdr:row>35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0</xdr:row>
      <xdr:rowOff>1</xdr:rowOff>
    </xdr:from>
    <xdr:to>
      <xdr:col>7</xdr:col>
      <xdr:colOff>683462</xdr:colOff>
      <xdr:row>0</xdr:row>
      <xdr:rowOff>740421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FE9A541-BCBC-4550-968E-946E7A467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229350" cy="740420"/>
        </a:xfrm>
        <a:prstGeom prst="rect">
          <a:avLst/>
        </a:prstGeom>
      </xdr:spPr>
    </xdr:pic>
    <xdr:clientData/>
  </xdr:twoCellAnchor>
  <xdr:twoCellAnchor>
    <xdr:from>
      <xdr:col>0</xdr:col>
      <xdr:colOff>165652</xdr:colOff>
      <xdr:row>57</xdr:row>
      <xdr:rowOff>93057</xdr:rowOff>
    </xdr:from>
    <xdr:to>
      <xdr:col>9</xdr:col>
      <xdr:colOff>2468216</xdr:colOff>
      <xdr:row>61</xdr:row>
      <xdr:rowOff>182218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AD375D-6AFD-42B8-B9DD-459075120A2A}"/>
            </a:ext>
          </a:extLst>
        </xdr:cNvPr>
        <xdr:cNvSpPr/>
      </xdr:nvSpPr>
      <xdr:spPr>
        <a:xfrm>
          <a:off x="165652" y="14860948"/>
          <a:ext cx="9077738" cy="101681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【</a:t>
          </a:r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お申込み後のキャンセルについて</a:t>
          </a:r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】</a:t>
          </a:r>
        </a:p>
        <a:p>
          <a:pPr algn="l"/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申込者が当社に対して広告掲載のキャンセルを申し入れた場合、当社は、キャンセル料を申込者から申し受けるものとします。 </a:t>
          </a:r>
        </a:p>
        <a:p>
          <a:pPr algn="l"/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・お申込み日以降、広告掲載日の</a:t>
          </a:r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</a:t>
          </a:r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営業日前まで：広告料の</a:t>
          </a:r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50</a:t>
          </a:r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％</a:t>
          </a:r>
        </a:p>
        <a:p>
          <a:pPr algn="l"/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・広告掲載日の</a:t>
          </a:r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4</a:t>
          </a:r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営業日前以降、広告掲載当日まで：広告料の</a:t>
          </a:r>
          <a:r>
            <a:rPr kumimoji="1" lang="en-US" altLang="ja-JP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100</a:t>
          </a:r>
          <a:r>
            <a:rPr kumimoji="1" lang="ja-JP" altLang="en-US" sz="105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％</a:t>
          </a:r>
        </a:p>
      </xdr:txBody>
    </xdr:sp>
    <xdr:clientData/>
  </xdr:twoCellAnchor>
  <xdr:twoCellAnchor>
    <xdr:from>
      <xdr:col>0</xdr:col>
      <xdr:colOff>28575</xdr:colOff>
      <xdr:row>0</xdr:row>
      <xdr:rowOff>902804</xdr:rowOff>
    </xdr:from>
    <xdr:to>
      <xdr:col>9</xdr:col>
      <xdr:colOff>2484782</xdr:colOff>
      <xdr:row>0</xdr:row>
      <xdr:rowOff>911802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0427F94-AB58-8D1B-D231-6C31C18E8F8C}"/>
            </a:ext>
          </a:extLst>
        </xdr:cNvPr>
        <xdr:cNvCxnSpPr/>
      </xdr:nvCxnSpPr>
      <xdr:spPr>
        <a:xfrm flipV="1">
          <a:off x="28575" y="902804"/>
          <a:ext cx="9131990" cy="8998"/>
        </a:xfrm>
        <a:prstGeom prst="line">
          <a:avLst/>
        </a:prstGeom>
        <a:ln w="76200" cap="rnd" cmpd="sng">
          <a:solidFill>
            <a:schemeClr val="accent5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</xdr:row>
      <xdr:rowOff>3463</xdr:rowOff>
    </xdr:from>
    <xdr:to>
      <xdr:col>9</xdr:col>
      <xdr:colOff>2484782</xdr:colOff>
      <xdr:row>1</xdr:row>
      <xdr:rowOff>24848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4A4A02CE-AC0D-4141-AF8F-BA02A87BF9DF}"/>
            </a:ext>
          </a:extLst>
        </xdr:cNvPr>
        <xdr:cNvCxnSpPr/>
      </xdr:nvCxnSpPr>
      <xdr:spPr>
        <a:xfrm>
          <a:off x="28575" y="1038789"/>
          <a:ext cx="9131990" cy="21385"/>
        </a:xfrm>
        <a:prstGeom prst="line">
          <a:avLst/>
        </a:prstGeom>
        <a:ln w="76200" cap="rnd" cmpd="sng">
          <a:solidFill>
            <a:srgbClr val="FF0000"/>
          </a:solidFill>
          <a:rou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34</xdr:row>
          <xdr:rowOff>219075</xdr:rowOff>
        </xdr:from>
        <xdr:to>
          <xdr:col>0</xdr:col>
          <xdr:colOff>295275</xdr:colOff>
          <xdr:row>36</xdr:row>
          <xdr:rowOff>28575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35</xdr:row>
          <xdr:rowOff>219075</xdr:rowOff>
        </xdr:from>
        <xdr:to>
          <xdr:col>0</xdr:col>
          <xdr:colOff>295275</xdr:colOff>
          <xdr:row>37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36</xdr:row>
          <xdr:rowOff>219075</xdr:rowOff>
        </xdr:from>
        <xdr:to>
          <xdr:col>0</xdr:col>
          <xdr:colOff>295275</xdr:colOff>
          <xdr:row>38</xdr:row>
          <xdr:rowOff>28575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37</xdr:row>
          <xdr:rowOff>238125</xdr:rowOff>
        </xdr:from>
        <xdr:to>
          <xdr:col>0</xdr:col>
          <xdr:colOff>295275</xdr:colOff>
          <xdr:row>39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38</xdr:row>
          <xdr:rowOff>257175</xdr:rowOff>
        </xdr:from>
        <xdr:to>
          <xdr:col>0</xdr:col>
          <xdr:colOff>295275</xdr:colOff>
          <xdr:row>40</xdr:row>
          <xdr:rowOff>9525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39</xdr:row>
          <xdr:rowOff>257175</xdr:rowOff>
        </xdr:from>
        <xdr:to>
          <xdr:col>0</xdr:col>
          <xdr:colOff>295275</xdr:colOff>
          <xdr:row>41</xdr:row>
          <xdr:rowOff>38100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40</xdr:row>
          <xdr:rowOff>228600</xdr:rowOff>
        </xdr:from>
        <xdr:to>
          <xdr:col>0</xdr:col>
          <xdr:colOff>295275</xdr:colOff>
          <xdr:row>42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41</xdr:row>
          <xdr:rowOff>200025</xdr:rowOff>
        </xdr:from>
        <xdr:to>
          <xdr:col>0</xdr:col>
          <xdr:colOff>295275</xdr:colOff>
          <xdr:row>43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42</xdr:row>
          <xdr:rowOff>228600</xdr:rowOff>
        </xdr:from>
        <xdr:to>
          <xdr:col>0</xdr:col>
          <xdr:colOff>295275</xdr:colOff>
          <xdr:row>44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46</xdr:row>
          <xdr:rowOff>190500</xdr:rowOff>
        </xdr:from>
        <xdr:to>
          <xdr:col>0</xdr:col>
          <xdr:colOff>295275</xdr:colOff>
          <xdr:row>48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47</xdr:row>
          <xdr:rowOff>200025</xdr:rowOff>
        </xdr:from>
        <xdr:to>
          <xdr:col>0</xdr:col>
          <xdr:colOff>295275</xdr:colOff>
          <xdr:row>49</xdr:row>
          <xdr:rowOff>9525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48</xdr:row>
          <xdr:rowOff>200025</xdr:rowOff>
        </xdr:from>
        <xdr:to>
          <xdr:col>0</xdr:col>
          <xdr:colOff>295275</xdr:colOff>
          <xdr:row>49</xdr:row>
          <xdr:rowOff>238125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49</xdr:row>
          <xdr:rowOff>200025</xdr:rowOff>
        </xdr:from>
        <xdr:to>
          <xdr:col>0</xdr:col>
          <xdr:colOff>295275</xdr:colOff>
          <xdr:row>51</xdr:row>
          <xdr:rowOff>9525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50</xdr:row>
          <xdr:rowOff>219075</xdr:rowOff>
        </xdr:from>
        <xdr:to>
          <xdr:col>0</xdr:col>
          <xdr:colOff>295275</xdr:colOff>
          <xdr:row>51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51</xdr:row>
          <xdr:rowOff>238125</xdr:rowOff>
        </xdr:from>
        <xdr:to>
          <xdr:col>0</xdr:col>
          <xdr:colOff>295275</xdr:colOff>
          <xdr:row>52</xdr:row>
          <xdr:rowOff>257175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52</xdr:row>
          <xdr:rowOff>238125</xdr:rowOff>
        </xdr:from>
        <xdr:to>
          <xdr:col>0</xdr:col>
          <xdr:colOff>295275</xdr:colOff>
          <xdr:row>54</xdr:row>
          <xdr:rowOff>19050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53</xdr:row>
          <xdr:rowOff>209550</xdr:rowOff>
        </xdr:from>
        <xdr:to>
          <xdr:col>0</xdr:col>
          <xdr:colOff>295275</xdr:colOff>
          <xdr:row>55</xdr:row>
          <xdr:rowOff>28575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54</xdr:row>
          <xdr:rowOff>180975</xdr:rowOff>
        </xdr:from>
        <xdr:to>
          <xdr:col>0</xdr:col>
          <xdr:colOff>295275</xdr:colOff>
          <xdr:row>55</xdr:row>
          <xdr:rowOff>238125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28575</xdr:colOff>
          <xdr:row>55</xdr:row>
          <xdr:rowOff>219075</xdr:rowOff>
        </xdr:from>
        <xdr:to>
          <xdr:col>0</xdr:col>
          <xdr:colOff>295275</xdr:colOff>
          <xdr:row>57</xdr:row>
          <xdr:rowOff>9525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57150</xdr:colOff>
          <xdr:row>31</xdr:row>
          <xdr:rowOff>285750</xdr:rowOff>
        </xdr:from>
        <xdr:to>
          <xdr:col>4</xdr:col>
          <xdr:colOff>323850</xdr:colOff>
          <xdr:row>33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152400</xdr:colOff>
          <xdr:row>31</xdr:row>
          <xdr:rowOff>285750</xdr:rowOff>
        </xdr:from>
        <xdr:to>
          <xdr:col>7</xdr:col>
          <xdr:colOff>85725</xdr:colOff>
          <xdr:row>33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47625</xdr:colOff>
          <xdr:row>44</xdr:row>
          <xdr:rowOff>200025</xdr:rowOff>
        </xdr:from>
        <xdr:to>
          <xdr:col>4</xdr:col>
          <xdr:colOff>314325</xdr:colOff>
          <xdr:row>46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142875</xdr:colOff>
          <xdr:row>44</xdr:row>
          <xdr:rowOff>200025</xdr:rowOff>
        </xdr:from>
        <xdr:to>
          <xdr:col>7</xdr:col>
          <xdr:colOff>76200</xdr:colOff>
          <xdr:row>46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273327</xdr:colOff>
      <xdr:row>32</xdr:row>
      <xdr:rowOff>12900</xdr:rowOff>
    </xdr:from>
    <xdr:to>
      <xdr:col>6</xdr:col>
      <xdr:colOff>82826</xdr:colOff>
      <xdr:row>32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FE99DD5-A34D-F8DA-1A3F-4C670CB5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870" y="8568835"/>
          <a:ext cx="1159565" cy="177600"/>
        </a:xfrm>
        <a:prstGeom prst="rect">
          <a:avLst/>
        </a:prstGeom>
      </xdr:spPr>
    </xdr:pic>
    <xdr:clientData/>
  </xdr:twoCellAnchor>
  <xdr:twoCellAnchor editAs="oneCell">
    <xdr:from>
      <xdr:col>7</xdr:col>
      <xdr:colOff>34043</xdr:colOff>
      <xdr:row>32</xdr:row>
      <xdr:rowOff>44248</xdr:rowOff>
    </xdr:from>
    <xdr:to>
      <xdr:col>8</xdr:col>
      <xdr:colOff>414131</xdr:colOff>
      <xdr:row>32</xdr:row>
      <xdr:rowOff>182602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AB7C0FA-4E1B-73EB-7052-C884607BF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239" y="8600183"/>
          <a:ext cx="1133805" cy="138354"/>
        </a:xfrm>
        <a:prstGeom prst="rect">
          <a:avLst/>
        </a:prstGeom>
      </xdr:spPr>
    </xdr:pic>
    <xdr:clientData/>
  </xdr:twoCellAnchor>
  <xdr:twoCellAnchor editAs="oneCell">
    <xdr:from>
      <xdr:col>4</xdr:col>
      <xdr:colOff>273326</xdr:colOff>
      <xdr:row>45</xdr:row>
      <xdr:rowOff>16566</xdr:rowOff>
    </xdr:from>
    <xdr:to>
      <xdr:col>6</xdr:col>
      <xdr:colOff>82825</xdr:colOff>
      <xdr:row>45</xdr:row>
      <xdr:rowOff>194166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F47AE2-D766-4B31-83F0-C625A401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7869" y="11736457"/>
          <a:ext cx="1159565" cy="177600"/>
        </a:xfrm>
        <a:prstGeom prst="rect">
          <a:avLst/>
        </a:prstGeom>
      </xdr:spPr>
    </xdr:pic>
    <xdr:clientData/>
  </xdr:twoCellAnchor>
  <xdr:twoCellAnchor editAs="oneCell">
    <xdr:from>
      <xdr:col>7</xdr:col>
      <xdr:colOff>49696</xdr:colOff>
      <xdr:row>45</xdr:row>
      <xdr:rowOff>41413</xdr:rowOff>
    </xdr:from>
    <xdr:to>
      <xdr:col>8</xdr:col>
      <xdr:colOff>429784</xdr:colOff>
      <xdr:row>45</xdr:row>
      <xdr:rowOff>179767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E779E-2066-4F69-803D-6684E9D5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3892" y="11761304"/>
          <a:ext cx="1133805" cy="138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4FFE7-8573-4CBA-9B05-FA9ACB5DAEA6}">
  <dimension ref="A1:K69"/>
  <sheetViews>
    <sheetView showGridLines="0" tabSelected="1" topLeftCell="A25" zoomScale="85" zoomScaleNormal="85" workbookViewId="0">
      <selection activeCell="B69" sqref="B69"/>
    </sheetView>
  </sheetViews>
  <sheetFormatPr defaultRowHeight="18" x14ac:dyDescent="0.4"/>
  <cols>
    <col min="1" max="1" width="4.125" style="1" customWidth="1"/>
    <col min="2" max="2" width="30.375" style="1" customWidth="1"/>
    <col min="3" max="3" width="12.125" style="1" customWidth="1"/>
    <col min="4" max="4" width="4.375" style="1" customWidth="1"/>
    <col min="5" max="5" width="12.125" style="1" customWidth="1"/>
    <col min="6" max="6" width="5.5" style="1" customWidth="1"/>
    <col min="7" max="7" width="4.5" style="1" bestFit="1" customWidth="1"/>
    <col min="8" max="8" width="9.875" style="1" bestFit="1" customWidth="1"/>
    <col min="9" max="9" width="5.875" style="1" customWidth="1"/>
    <col min="10" max="10" width="32.875" style="1" customWidth="1"/>
    <col min="11" max="16384" width="9" style="1"/>
  </cols>
  <sheetData>
    <row r="1" spans="1:10" ht="81.75" customHeight="1" x14ac:dyDescent="0.4"/>
    <row r="3" spans="1:10" ht="24" x14ac:dyDescent="0.4">
      <c r="A3" s="49" t="s">
        <v>49</v>
      </c>
    </row>
    <row r="4" spans="1:10" ht="18.75" thickBot="1" x14ac:dyDescent="0.45">
      <c r="A4" s="30" t="s">
        <v>44</v>
      </c>
    </row>
    <row r="5" spans="1:10" ht="19.5" x14ac:dyDescent="0.4">
      <c r="A5" s="57" t="s">
        <v>8</v>
      </c>
      <c r="B5" s="58"/>
      <c r="C5" s="81"/>
      <c r="D5" s="81"/>
      <c r="E5" s="81"/>
      <c r="F5" s="81"/>
      <c r="G5" s="81"/>
      <c r="H5" s="81"/>
      <c r="I5" s="81"/>
      <c r="J5" s="82"/>
    </row>
    <row r="6" spans="1:10" ht="19.5" x14ac:dyDescent="0.4">
      <c r="A6" s="59" t="s">
        <v>9</v>
      </c>
      <c r="B6" s="60"/>
      <c r="C6" s="74"/>
      <c r="D6" s="74"/>
      <c r="E6" s="74"/>
      <c r="F6" s="74"/>
      <c r="G6" s="74"/>
      <c r="H6" s="74"/>
      <c r="I6" s="74"/>
      <c r="J6" s="75"/>
    </row>
    <row r="7" spans="1:10" ht="19.5" x14ac:dyDescent="0.4">
      <c r="A7" s="61" t="s">
        <v>10</v>
      </c>
      <c r="B7" s="62"/>
      <c r="C7" s="74"/>
      <c r="D7" s="74"/>
      <c r="E7" s="74"/>
      <c r="F7" s="74"/>
      <c r="G7" s="74"/>
      <c r="H7" s="74"/>
      <c r="I7" s="74"/>
      <c r="J7" s="75"/>
    </row>
    <row r="8" spans="1:10" ht="19.5" customHeight="1" x14ac:dyDescent="0.4">
      <c r="A8" s="63" t="s">
        <v>11</v>
      </c>
      <c r="B8" s="64"/>
      <c r="C8" s="79" t="s">
        <v>4</v>
      </c>
      <c r="D8" s="79"/>
      <c r="E8" s="79"/>
      <c r="F8" s="79"/>
      <c r="G8" s="79"/>
      <c r="H8" s="79"/>
      <c r="I8" s="79"/>
      <c r="J8" s="80"/>
    </row>
    <row r="9" spans="1:10" x14ac:dyDescent="0.4">
      <c r="A9" s="65"/>
      <c r="B9" s="66"/>
      <c r="C9" s="77"/>
      <c r="D9" s="77"/>
      <c r="E9" s="77"/>
      <c r="F9" s="77"/>
      <c r="G9" s="77"/>
      <c r="H9" s="77"/>
      <c r="I9" s="77"/>
      <c r="J9" s="78"/>
    </row>
    <row r="10" spans="1:10" x14ac:dyDescent="0.4">
      <c r="A10" s="61" t="s">
        <v>12</v>
      </c>
      <c r="B10" s="62"/>
      <c r="C10" s="74"/>
      <c r="D10" s="74"/>
      <c r="E10" s="74"/>
      <c r="F10" s="74"/>
      <c r="G10" s="74"/>
      <c r="H10" s="74"/>
      <c r="I10" s="74"/>
      <c r="J10" s="75"/>
    </row>
    <row r="11" spans="1:10" x14ac:dyDescent="0.4">
      <c r="A11" s="61" t="s">
        <v>13</v>
      </c>
      <c r="B11" s="62"/>
      <c r="C11" s="74"/>
      <c r="D11" s="74"/>
      <c r="E11" s="74"/>
      <c r="F11" s="74"/>
      <c r="G11" s="74"/>
      <c r="H11" s="74"/>
      <c r="I11" s="74"/>
      <c r="J11" s="75"/>
    </row>
    <row r="12" spans="1:10" x14ac:dyDescent="0.4">
      <c r="A12" s="61" t="s">
        <v>5</v>
      </c>
      <c r="B12" s="62"/>
      <c r="C12" s="74" t="s">
        <v>6</v>
      </c>
      <c r="D12" s="74"/>
      <c r="E12" s="74"/>
      <c r="F12" s="74"/>
      <c r="G12" s="74"/>
      <c r="H12" s="74" t="s">
        <v>45</v>
      </c>
      <c r="I12" s="74"/>
      <c r="J12" s="75"/>
    </row>
    <row r="13" spans="1:10" ht="18.75" thickBot="1" x14ac:dyDescent="0.45">
      <c r="A13" s="67" t="s">
        <v>22</v>
      </c>
      <c r="B13" s="68"/>
      <c r="C13" s="34" t="s">
        <v>17</v>
      </c>
      <c r="D13" s="34"/>
      <c r="E13" s="34"/>
      <c r="F13" s="34"/>
      <c r="G13" s="34"/>
      <c r="H13" s="34"/>
      <c r="I13" s="34"/>
      <c r="J13" s="35"/>
    </row>
    <row r="14" spans="1:10" ht="13.5" customHeight="1" x14ac:dyDescent="0.4">
      <c r="A14" s="32"/>
      <c r="B14" s="32"/>
      <c r="C14" s="33"/>
      <c r="D14" s="33"/>
      <c r="E14" s="33"/>
      <c r="F14" s="33"/>
      <c r="G14" s="33"/>
      <c r="H14" s="33"/>
      <c r="I14" s="33"/>
      <c r="J14" s="33"/>
    </row>
    <row r="15" spans="1:10" ht="18.75" thickBot="1" x14ac:dyDescent="0.45">
      <c r="A15" s="30" t="s">
        <v>48</v>
      </c>
    </row>
    <row r="16" spans="1:10" ht="19.5" x14ac:dyDescent="0.4">
      <c r="A16" s="57" t="s">
        <v>47</v>
      </c>
      <c r="B16" s="58"/>
      <c r="C16" s="81"/>
      <c r="D16" s="81"/>
      <c r="E16" s="81"/>
      <c r="F16" s="81"/>
      <c r="G16" s="81"/>
      <c r="H16" s="81"/>
      <c r="I16" s="81"/>
      <c r="J16" s="82"/>
    </row>
    <row r="17" spans="1:10" ht="19.5" x14ac:dyDescent="0.4">
      <c r="A17" s="59" t="s">
        <v>9</v>
      </c>
      <c r="B17" s="60"/>
      <c r="C17" s="74"/>
      <c r="D17" s="74"/>
      <c r="E17" s="74"/>
      <c r="F17" s="74"/>
      <c r="G17" s="74"/>
      <c r="H17" s="74"/>
      <c r="I17" s="74"/>
      <c r="J17" s="75"/>
    </row>
    <row r="18" spans="1:10" ht="19.5" x14ac:dyDescent="0.4">
      <c r="A18" s="61" t="s">
        <v>10</v>
      </c>
      <c r="B18" s="62"/>
      <c r="C18" s="74"/>
      <c r="D18" s="74"/>
      <c r="E18" s="74"/>
      <c r="F18" s="74"/>
      <c r="G18" s="74"/>
      <c r="H18" s="74"/>
      <c r="I18" s="74"/>
      <c r="J18" s="75"/>
    </row>
    <row r="19" spans="1:10" ht="19.5" customHeight="1" x14ac:dyDescent="0.4">
      <c r="A19" s="63" t="s">
        <v>11</v>
      </c>
      <c r="B19" s="64"/>
      <c r="C19" s="79" t="s">
        <v>4</v>
      </c>
      <c r="D19" s="79"/>
      <c r="E19" s="79"/>
      <c r="F19" s="79"/>
      <c r="G19" s="79"/>
      <c r="H19" s="79"/>
      <c r="I19" s="79"/>
      <c r="J19" s="80"/>
    </row>
    <row r="20" spans="1:10" x14ac:dyDescent="0.4">
      <c r="A20" s="65"/>
      <c r="B20" s="66"/>
      <c r="C20" s="77"/>
      <c r="D20" s="77"/>
      <c r="E20" s="77"/>
      <c r="F20" s="77"/>
      <c r="G20" s="77"/>
      <c r="H20" s="77"/>
      <c r="I20" s="77"/>
      <c r="J20" s="78"/>
    </row>
    <row r="21" spans="1:10" x14ac:dyDescent="0.4">
      <c r="A21" s="61" t="s">
        <v>12</v>
      </c>
      <c r="B21" s="62"/>
      <c r="C21" s="74"/>
      <c r="D21" s="74"/>
      <c r="E21" s="74"/>
      <c r="F21" s="74"/>
      <c r="G21" s="74"/>
      <c r="H21" s="74"/>
      <c r="I21" s="74"/>
      <c r="J21" s="75"/>
    </row>
    <row r="22" spans="1:10" x14ac:dyDescent="0.4">
      <c r="A22" s="61" t="s">
        <v>13</v>
      </c>
      <c r="B22" s="62"/>
      <c r="C22" s="74"/>
      <c r="D22" s="74"/>
      <c r="E22" s="74"/>
      <c r="F22" s="74"/>
      <c r="G22" s="74"/>
      <c r="H22" s="74"/>
      <c r="I22" s="74"/>
      <c r="J22" s="75"/>
    </row>
    <row r="23" spans="1:10" x14ac:dyDescent="0.4">
      <c r="A23" s="61" t="s">
        <v>5</v>
      </c>
      <c r="B23" s="62"/>
      <c r="C23" s="74" t="s">
        <v>6</v>
      </c>
      <c r="D23" s="74"/>
      <c r="E23" s="74"/>
      <c r="F23" s="74"/>
      <c r="G23" s="74"/>
      <c r="H23" s="74" t="s">
        <v>7</v>
      </c>
      <c r="I23" s="74"/>
      <c r="J23" s="75"/>
    </row>
    <row r="24" spans="1:10" ht="18.75" thickBot="1" x14ac:dyDescent="0.45">
      <c r="A24" s="67" t="s">
        <v>22</v>
      </c>
      <c r="B24" s="68"/>
      <c r="C24" s="34" t="s">
        <v>17</v>
      </c>
      <c r="D24" s="34"/>
      <c r="E24" s="34"/>
      <c r="F24" s="34"/>
      <c r="G24" s="34"/>
      <c r="H24" s="34"/>
      <c r="I24" s="34"/>
      <c r="J24" s="35"/>
    </row>
    <row r="25" spans="1:10" ht="13.5" customHeight="1" x14ac:dyDescent="0.4">
      <c r="A25" s="32"/>
      <c r="B25" s="32"/>
      <c r="C25" s="33"/>
      <c r="D25" s="33"/>
      <c r="E25" s="33"/>
      <c r="F25" s="33"/>
      <c r="G25" s="33"/>
      <c r="H25" s="33"/>
      <c r="I25" s="33"/>
      <c r="J25" s="33"/>
    </row>
    <row r="26" spans="1:10" ht="24.75" thickBot="1" x14ac:dyDescent="0.45">
      <c r="A26" s="31" t="s">
        <v>46</v>
      </c>
    </row>
    <row r="27" spans="1:10" ht="18.75" customHeight="1" x14ac:dyDescent="0.4">
      <c r="A27" s="69" t="s">
        <v>0</v>
      </c>
      <c r="B27" s="70"/>
      <c r="C27" s="71" t="s">
        <v>30</v>
      </c>
      <c r="D27" s="72"/>
      <c r="E27" s="73"/>
      <c r="F27" s="70" t="s">
        <v>28</v>
      </c>
      <c r="G27" s="70"/>
      <c r="H27" s="76" t="s">
        <v>2</v>
      </c>
      <c r="I27" s="76"/>
      <c r="J27" s="14" t="s">
        <v>15</v>
      </c>
    </row>
    <row r="28" spans="1:10" ht="18.75" x14ac:dyDescent="0.4">
      <c r="A28" s="6"/>
      <c r="B28" s="2" t="s">
        <v>18</v>
      </c>
      <c r="C28" s="24"/>
      <c r="D28" s="3" t="s">
        <v>16</v>
      </c>
      <c r="E28" s="24"/>
      <c r="F28" s="22">
        <f>DATEDIF(C28,E28,"m")+1</f>
        <v>1</v>
      </c>
      <c r="G28" s="4" t="s">
        <v>1</v>
      </c>
      <c r="H28" s="5">
        <v>100000</v>
      </c>
      <c r="I28" s="2" t="s">
        <v>27</v>
      </c>
      <c r="J28" s="7" t="str">
        <f t="shared" ref="J28:J30" si="0">IF(C28="","",F28*H28)</f>
        <v/>
      </c>
    </row>
    <row r="29" spans="1:10" ht="18.75" x14ac:dyDescent="0.4">
      <c r="A29" s="6"/>
      <c r="B29" s="2" t="s">
        <v>19</v>
      </c>
      <c r="C29" s="24"/>
      <c r="D29" s="3" t="s">
        <v>16</v>
      </c>
      <c r="E29" s="24"/>
      <c r="F29" s="22">
        <f>DATEDIF(C29,E29,"m")+1</f>
        <v>1</v>
      </c>
      <c r="G29" s="4" t="s">
        <v>1</v>
      </c>
      <c r="H29" s="5">
        <v>200000</v>
      </c>
      <c r="I29" s="2" t="s">
        <v>27</v>
      </c>
      <c r="J29" s="7" t="str">
        <f t="shared" si="0"/>
        <v/>
      </c>
    </row>
    <row r="30" spans="1:10" ht="19.5" thickBot="1" x14ac:dyDescent="0.45">
      <c r="A30" s="8"/>
      <c r="B30" s="9" t="s">
        <v>20</v>
      </c>
      <c r="C30" s="25"/>
      <c r="D30" s="10" t="s">
        <v>16</v>
      </c>
      <c r="E30" s="25"/>
      <c r="F30" s="23">
        <f>ROUNDUP(DATEDIF(C30,E30+1,"D")/7,0)</f>
        <v>1</v>
      </c>
      <c r="G30" s="11" t="s">
        <v>31</v>
      </c>
      <c r="H30" s="12">
        <v>20000</v>
      </c>
      <c r="I30" s="9" t="s">
        <v>32</v>
      </c>
      <c r="J30" s="13" t="str">
        <f t="shared" si="0"/>
        <v/>
      </c>
    </row>
    <row r="32" spans="1:10" ht="24.75" thickBot="1" x14ac:dyDescent="0.45">
      <c r="A32" s="31" t="s">
        <v>51</v>
      </c>
    </row>
    <row r="33" spans="1:10" ht="18" customHeight="1" thickBot="1" x14ac:dyDescent="0.45">
      <c r="A33" s="55" t="s">
        <v>25</v>
      </c>
      <c r="B33" s="56"/>
      <c r="C33" s="50" t="s">
        <v>50</v>
      </c>
      <c r="E33" s="83"/>
      <c r="F33" s="83"/>
      <c r="G33" s="83"/>
      <c r="H33" s="84"/>
      <c r="I33" s="84"/>
    </row>
    <row r="34" spans="1:10" ht="18" customHeight="1" x14ac:dyDescent="0.4">
      <c r="A34" s="53" t="s">
        <v>24</v>
      </c>
      <c r="B34" s="54"/>
      <c r="C34" s="51" t="s">
        <v>14</v>
      </c>
      <c r="D34" s="92"/>
      <c r="E34" s="92"/>
      <c r="F34" s="92" t="s">
        <v>21</v>
      </c>
      <c r="G34" s="92"/>
      <c r="H34" s="93" t="s">
        <v>2</v>
      </c>
      <c r="I34" s="93"/>
      <c r="J34" s="17" t="s">
        <v>15</v>
      </c>
    </row>
    <row r="35" spans="1:10" ht="18.75" x14ac:dyDescent="0.4">
      <c r="A35" s="18"/>
      <c r="B35" s="19" t="s">
        <v>33</v>
      </c>
      <c r="C35" s="26"/>
      <c r="D35" s="3" t="s">
        <v>16</v>
      </c>
      <c r="E35" s="24"/>
      <c r="F35" s="22">
        <f>DATEDIF(C35,E35,"m")+1</f>
        <v>1</v>
      </c>
      <c r="G35" s="4" t="s">
        <v>1</v>
      </c>
      <c r="H35" s="5">
        <v>378000</v>
      </c>
      <c r="I35" s="2" t="s">
        <v>27</v>
      </c>
      <c r="J35" s="7" t="str" cm="1">
        <f t="array" ref="J35">IF(C35="","",_xlfn.IFS(F35=12,H35*0.6,F35&gt;=6,H35*0.7,TRUE,H35*1)*F35)</f>
        <v/>
      </c>
    </row>
    <row r="36" spans="1:10" ht="18.75" x14ac:dyDescent="0.4">
      <c r="A36" s="18"/>
      <c r="B36" s="19" t="s">
        <v>34</v>
      </c>
      <c r="C36" s="26"/>
      <c r="D36" s="3" t="s">
        <v>43</v>
      </c>
      <c r="E36" s="24"/>
      <c r="F36" s="22">
        <f>DATEDIF(C36,E36,"m")+1</f>
        <v>1</v>
      </c>
      <c r="G36" s="4" t="s">
        <v>29</v>
      </c>
      <c r="H36" s="5">
        <v>198000</v>
      </c>
      <c r="I36" s="2" t="s">
        <v>27</v>
      </c>
      <c r="J36" s="7" t="str" cm="1">
        <f t="array" ref="J36">IF(C36="","",_xlfn.IFS(F36=12,H36*0.6,F36&gt;=6,H36*0.7,TRUE,H36*1)*F36)</f>
        <v/>
      </c>
    </row>
    <row r="37" spans="1:10" ht="18.75" x14ac:dyDescent="0.4">
      <c r="A37" s="18"/>
      <c r="B37" s="19" t="s">
        <v>35</v>
      </c>
      <c r="C37" s="26"/>
      <c r="D37" s="3" t="s">
        <v>43</v>
      </c>
      <c r="E37" s="24"/>
      <c r="F37" s="22">
        <f t="shared" ref="F37:F44" si="1">DATEDIF(C37,E37,"m")+1</f>
        <v>1</v>
      </c>
      <c r="G37" s="4" t="s">
        <v>29</v>
      </c>
      <c r="H37" s="5">
        <v>630000</v>
      </c>
      <c r="I37" s="2" t="s">
        <v>27</v>
      </c>
      <c r="J37" s="7" t="str" cm="1">
        <f t="array" ref="J37">IF(C37="","",_xlfn.IFS(F37=12,H37*0.6,F37&gt;=6,H37*0.7,TRUE,H37*1)*F37)</f>
        <v/>
      </c>
    </row>
    <row r="38" spans="1:10" ht="18.75" x14ac:dyDescent="0.4">
      <c r="A38" s="18"/>
      <c r="B38" s="19" t="s">
        <v>36</v>
      </c>
      <c r="C38" s="26"/>
      <c r="D38" s="3" t="s">
        <v>43</v>
      </c>
      <c r="E38" s="24"/>
      <c r="F38" s="22">
        <f t="shared" si="1"/>
        <v>1</v>
      </c>
      <c r="G38" s="4" t="s">
        <v>29</v>
      </c>
      <c r="H38" s="5">
        <v>450000</v>
      </c>
      <c r="I38" s="2" t="s">
        <v>27</v>
      </c>
      <c r="J38" s="7" t="str" cm="1">
        <f t="array" ref="J38">IF(C38="","",_xlfn.IFS(F38=12,H38*0.6,F38&gt;=6,H38*0.7,TRUE,H38*1)*F38)</f>
        <v/>
      </c>
    </row>
    <row r="39" spans="1:10" ht="21" customHeight="1" x14ac:dyDescent="0.4">
      <c r="A39" s="18"/>
      <c r="B39" s="19" t="s">
        <v>37</v>
      </c>
      <c r="C39" s="26"/>
      <c r="D39" s="3" t="s">
        <v>43</v>
      </c>
      <c r="E39" s="24"/>
      <c r="F39" s="22">
        <f t="shared" si="1"/>
        <v>1</v>
      </c>
      <c r="G39" s="4" t="s">
        <v>29</v>
      </c>
      <c r="H39" s="5">
        <v>594000</v>
      </c>
      <c r="I39" s="2" t="s">
        <v>27</v>
      </c>
      <c r="J39" s="7" t="str" cm="1">
        <f t="array" ref="J39">IF(C39="","",_xlfn.IFS(F39=12,H39*0.6,F39&gt;=6,H39*0.7,TRUE,H39*1)*F39)</f>
        <v/>
      </c>
    </row>
    <row r="40" spans="1:10" ht="21" customHeight="1" x14ac:dyDescent="0.4">
      <c r="A40" s="18"/>
      <c r="B40" s="19" t="s">
        <v>38</v>
      </c>
      <c r="C40" s="26"/>
      <c r="D40" s="3" t="s">
        <v>43</v>
      </c>
      <c r="E40" s="24"/>
      <c r="F40" s="22">
        <f t="shared" si="1"/>
        <v>1</v>
      </c>
      <c r="G40" s="4" t="s">
        <v>29</v>
      </c>
      <c r="H40" s="5">
        <v>414000</v>
      </c>
      <c r="I40" s="2" t="s">
        <v>27</v>
      </c>
      <c r="J40" s="7" t="str" cm="1">
        <f t="array" ref="J40">IF(C40="","",_xlfn.IFS(F40=12,H40*0.6,F40&gt;=6,H40*0.7,TRUE,H40*1)*F40)</f>
        <v/>
      </c>
    </row>
    <row r="41" spans="1:10" ht="18.75" x14ac:dyDescent="0.4">
      <c r="A41" s="18"/>
      <c r="B41" s="19" t="s">
        <v>39</v>
      </c>
      <c r="C41" s="26"/>
      <c r="D41" s="3" t="s">
        <v>43</v>
      </c>
      <c r="E41" s="24"/>
      <c r="F41" s="22">
        <f t="shared" si="1"/>
        <v>1</v>
      </c>
      <c r="G41" s="4" t="s">
        <v>29</v>
      </c>
      <c r="H41" s="5">
        <v>702000</v>
      </c>
      <c r="I41" s="2" t="s">
        <v>27</v>
      </c>
      <c r="J41" s="7" t="str" cm="1">
        <f t="array" ref="J41">IF(C41="","",_xlfn.IFS(F41=12,H41*0.6,F41&gt;=6,H41*0.7,TRUE,H41*1)*F41)</f>
        <v/>
      </c>
    </row>
    <row r="42" spans="1:10" ht="18.75" x14ac:dyDescent="0.4">
      <c r="A42" s="18"/>
      <c r="B42" s="19" t="s">
        <v>40</v>
      </c>
      <c r="C42" s="26"/>
      <c r="D42" s="3" t="s">
        <v>43</v>
      </c>
      <c r="E42" s="24"/>
      <c r="F42" s="22">
        <f t="shared" si="1"/>
        <v>1</v>
      </c>
      <c r="G42" s="4" t="s">
        <v>29</v>
      </c>
      <c r="H42" s="5">
        <v>522000</v>
      </c>
      <c r="I42" s="2" t="s">
        <v>27</v>
      </c>
      <c r="J42" s="7" t="str" cm="1">
        <f t="array" ref="J42">IF(C42="","",_xlfn.IFS(F42=12,H42*0.6,F42&gt;=6,H42*0.7,TRUE,H42*1)*F42)</f>
        <v/>
      </c>
    </row>
    <row r="43" spans="1:10" ht="18.75" x14ac:dyDescent="0.4">
      <c r="A43" s="18"/>
      <c r="B43" s="19" t="s">
        <v>41</v>
      </c>
      <c r="C43" s="26"/>
      <c r="D43" s="3" t="s">
        <v>43</v>
      </c>
      <c r="E43" s="24"/>
      <c r="F43" s="22">
        <f t="shared" si="1"/>
        <v>1</v>
      </c>
      <c r="G43" s="4" t="s">
        <v>29</v>
      </c>
      <c r="H43" s="5">
        <v>558000</v>
      </c>
      <c r="I43" s="2" t="s">
        <v>27</v>
      </c>
      <c r="J43" s="7" t="str" cm="1">
        <f t="array" ref="J43">IF(C43="","",_xlfn.IFS(F43=12,H43*0.6,F43&gt;=6,H43*0.7,TRUE,H43*1)*F43)</f>
        <v/>
      </c>
    </row>
    <row r="44" spans="1:10" ht="19.5" thickBot="1" x14ac:dyDescent="0.45">
      <c r="A44" s="20"/>
      <c r="B44" s="21" t="s">
        <v>42</v>
      </c>
      <c r="C44" s="27"/>
      <c r="D44" s="10" t="s">
        <v>43</v>
      </c>
      <c r="E44" s="25"/>
      <c r="F44" s="23">
        <f t="shared" si="1"/>
        <v>1</v>
      </c>
      <c r="G44" s="11" t="s">
        <v>29</v>
      </c>
      <c r="H44" s="12">
        <v>378000</v>
      </c>
      <c r="I44" s="9" t="s">
        <v>27</v>
      </c>
      <c r="J44" s="13" t="str" cm="1">
        <f t="array" ref="J44">IF(C44="","",_xlfn.IFS(F44=12,H44*0.6,F44&gt;=6,H44*0.7,TRUE,H44*1)*F44)</f>
        <v/>
      </c>
    </row>
    <row r="45" spans="1:10" ht="18.75" thickBot="1" x14ac:dyDescent="0.45"/>
    <row r="46" spans="1:10" ht="18.75" thickBot="1" x14ac:dyDescent="0.45">
      <c r="A46" s="51" t="s">
        <v>26</v>
      </c>
      <c r="B46" s="52"/>
      <c r="C46" s="50" t="s">
        <v>50</v>
      </c>
      <c r="E46" s="85"/>
      <c r="F46" s="85"/>
      <c r="G46" s="85"/>
      <c r="H46" s="84"/>
      <c r="I46" s="84"/>
    </row>
    <row r="47" spans="1:10" x14ac:dyDescent="0.4">
      <c r="A47" s="53" t="s">
        <v>24</v>
      </c>
      <c r="B47" s="54"/>
      <c r="C47" s="73" t="s">
        <v>14</v>
      </c>
      <c r="D47" s="92"/>
      <c r="E47" s="92"/>
      <c r="F47" s="92" t="s">
        <v>21</v>
      </c>
      <c r="G47" s="92"/>
      <c r="H47" s="93" t="s">
        <v>2</v>
      </c>
      <c r="I47" s="93"/>
      <c r="J47" s="17" t="s">
        <v>15</v>
      </c>
    </row>
    <row r="48" spans="1:10" ht="18.75" x14ac:dyDescent="0.4">
      <c r="A48" s="18"/>
      <c r="B48" s="19" t="s">
        <v>33</v>
      </c>
      <c r="C48" s="28"/>
      <c r="D48" s="3" t="s">
        <v>16</v>
      </c>
      <c r="E48" s="24"/>
      <c r="F48" s="22">
        <f>DATEDIF(C48,E48,"m")+1</f>
        <v>1</v>
      </c>
      <c r="G48" s="4" t="s">
        <v>1</v>
      </c>
      <c r="H48" s="5">
        <v>468000</v>
      </c>
      <c r="I48" s="2" t="s">
        <v>27</v>
      </c>
      <c r="J48" s="7" t="str" cm="1">
        <f t="array" ref="J48">IF(C48="","",_xlfn.IFS(F48=12,H48*0.6,F48&gt;=6,H48*0.7,TRUE,H48*1)*F48)</f>
        <v/>
      </c>
    </row>
    <row r="49" spans="1:10" ht="18.75" x14ac:dyDescent="0.4">
      <c r="A49" s="18"/>
      <c r="B49" s="19" t="s">
        <v>34</v>
      </c>
      <c r="C49" s="28"/>
      <c r="D49" s="3" t="s">
        <v>43</v>
      </c>
      <c r="E49" s="24"/>
      <c r="F49" s="22">
        <f>DATEDIF(C49,E49,"m")+1</f>
        <v>1</v>
      </c>
      <c r="G49" s="4" t="s">
        <v>29</v>
      </c>
      <c r="H49" s="5">
        <v>288000</v>
      </c>
      <c r="I49" s="2" t="s">
        <v>27</v>
      </c>
      <c r="J49" s="7" t="str" cm="1">
        <f t="array" ref="J49">IF(C49="","",_xlfn.IFS(F49=12,H49*0.6,F49&gt;=6,H49*0.7,TRUE,H49*1)*F49)</f>
        <v/>
      </c>
    </row>
    <row r="50" spans="1:10" ht="18.75" x14ac:dyDescent="0.4">
      <c r="A50" s="18"/>
      <c r="B50" s="19" t="s">
        <v>35</v>
      </c>
      <c r="C50" s="28"/>
      <c r="D50" s="3" t="s">
        <v>43</v>
      </c>
      <c r="E50" s="24"/>
      <c r="F50" s="22">
        <f t="shared" ref="F50:F57" si="2">DATEDIF(C50,E50,"m")+1</f>
        <v>1</v>
      </c>
      <c r="G50" s="4" t="s">
        <v>29</v>
      </c>
      <c r="H50" s="5">
        <v>720000</v>
      </c>
      <c r="I50" s="2" t="s">
        <v>27</v>
      </c>
      <c r="J50" s="7" t="str" cm="1">
        <f t="array" ref="J50">IF(C50="","",_xlfn.IFS(F50=12,H50*0.6,F50&gt;=6,H50*0.7,TRUE,H50*1)*F50)</f>
        <v/>
      </c>
    </row>
    <row r="51" spans="1:10" ht="18.75" x14ac:dyDescent="0.4">
      <c r="A51" s="18"/>
      <c r="B51" s="19" t="s">
        <v>36</v>
      </c>
      <c r="C51" s="28"/>
      <c r="D51" s="3" t="s">
        <v>43</v>
      </c>
      <c r="E51" s="24"/>
      <c r="F51" s="22">
        <f t="shared" si="2"/>
        <v>1</v>
      </c>
      <c r="G51" s="4" t="s">
        <v>29</v>
      </c>
      <c r="H51" s="5">
        <v>540000</v>
      </c>
      <c r="I51" s="2" t="s">
        <v>27</v>
      </c>
      <c r="J51" s="7" t="str" cm="1">
        <f t="array" ref="J51">IF(C51="","",_xlfn.IFS(F51=12,H51*0.6,F51&gt;=6,H51*0.7,TRUE,H51*1)*F51)</f>
        <v/>
      </c>
    </row>
    <row r="52" spans="1:10" ht="21" customHeight="1" x14ac:dyDescent="0.4">
      <c r="A52" s="18"/>
      <c r="B52" s="19" t="s">
        <v>37</v>
      </c>
      <c r="C52" s="28"/>
      <c r="D52" s="3" t="s">
        <v>43</v>
      </c>
      <c r="E52" s="24"/>
      <c r="F52" s="22">
        <f t="shared" si="2"/>
        <v>1</v>
      </c>
      <c r="G52" s="4" t="s">
        <v>29</v>
      </c>
      <c r="H52" s="5">
        <v>684000</v>
      </c>
      <c r="I52" s="2" t="s">
        <v>27</v>
      </c>
      <c r="J52" s="7" t="str" cm="1">
        <f t="array" ref="J52">IF(C52="","",_xlfn.IFS(F52=12,H52*0.6,F52&gt;=6,H52*0.7,TRUE,H52*1)*F52)</f>
        <v/>
      </c>
    </row>
    <row r="53" spans="1:10" ht="21" customHeight="1" x14ac:dyDescent="0.4">
      <c r="A53" s="18"/>
      <c r="B53" s="19" t="s">
        <v>38</v>
      </c>
      <c r="C53" s="28"/>
      <c r="D53" s="3" t="s">
        <v>43</v>
      </c>
      <c r="E53" s="24"/>
      <c r="F53" s="22">
        <f t="shared" si="2"/>
        <v>1</v>
      </c>
      <c r="G53" s="4" t="s">
        <v>29</v>
      </c>
      <c r="H53" s="5">
        <v>504000</v>
      </c>
      <c r="I53" s="2" t="s">
        <v>27</v>
      </c>
      <c r="J53" s="7" t="str" cm="1">
        <f t="array" ref="J53">IF(C53="","",_xlfn.IFS(F53=12,H53*0.6,F53&gt;=6,H53*0.7,TRUE,H53*1)*F53)</f>
        <v/>
      </c>
    </row>
    <row r="54" spans="1:10" ht="18.75" x14ac:dyDescent="0.4">
      <c r="A54" s="18"/>
      <c r="B54" s="19" t="s">
        <v>39</v>
      </c>
      <c r="C54" s="28"/>
      <c r="D54" s="3" t="s">
        <v>43</v>
      </c>
      <c r="E54" s="24"/>
      <c r="F54" s="22">
        <f t="shared" si="2"/>
        <v>1</v>
      </c>
      <c r="G54" s="4" t="s">
        <v>29</v>
      </c>
      <c r="H54" s="5">
        <v>792000</v>
      </c>
      <c r="I54" s="2" t="s">
        <v>27</v>
      </c>
      <c r="J54" s="7" t="str" cm="1">
        <f t="array" ref="J54">IF(C54="","",_xlfn.IFS(F54=12,H54*0.6,F54&gt;=6,H54*0.7,TRUE,H54*1)*F54)</f>
        <v/>
      </c>
    </row>
    <row r="55" spans="1:10" ht="18.75" x14ac:dyDescent="0.4">
      <c r="A55" s="18"/>
      <c r="B55" s="19" t="s">
        <v>40</v>
      </c>
      <c r="C55" s="28"/>
      <c r="D55" s="3" t="s">
        <v>43</v>
      </c>
      <c r="E55" s="24"/>
      <c r="F55" s="22">
        <f t="shared" si="2"/>
        <v>1</v>
      </c>
      <c r="G55" s="4" t="s">
        <v>29</v>
      </c>
      <c r="H55" s="5">
        <v>612000</v>
      </c>
      <c r="I55" s="2" t="s">
        <v>27</v>
      </c>
      <c r="J55" s="7" t="str" cm="1">
        <f t="array" ref="J55">IF(C55="","",_xlfn.IFS(F55=12,H55*0.6,F55&gt;=6,H55*0.7,TRUE,H55*1)*F55)</f>
        <v/>
      </c>
    </row>
    <row r="56" spans="1:10" ht="18.75" x14ac:dyDescent="0.4">
      <c r="A56" s="18"/>
      <c r="B56" s="19" t="s">
        <v>41</v>
      </c>
      <c r="C56" s="28"/>
      <c r="D56" s="3" t="s">
        <v>43</v>
      </c>
      <c r="E56" s="24"/>
      <c r="F56" s="22">
        <f t="shared" si="2"/>
        <v>1</v>
      </c>
      <c r="G56" s="4" t="s">
        <v>29</v>
      </c>
      <c r="H56" s="5">
        <v>648000</v>
      </c>
      <c r="I56" s="2" t="s">
        <v>27</v>
      </c>
      <c r="J56" s="7" t="str" cm="1">
        <f t="array" ref="J56">IF(C56="","",_xlfn.IFS(F56=12,H56*0.6,F56&gt;=6,H56*0.7,TRUE,H56*1)*F56)</f>
        <v/>
      </c>
    </row>
    <row r="57" spans="1:10" ht="19.5" thickBot="1" x14ac:dyDescent="0.45">
      <c r="A57" s="20"/>
      <c r="B57" s="21" t="s">
        <v>42</v>
      </c>
      <c r="C57" s="29"/>
      <c r="D57" s="10" t="s">
        <v>43</v>
      </c>
      <c r="E57" s="25"/>
      <c r="F57" s="23">
        <f t="shared" si="2"/>
        <v>1</v>
      </c>
      <c r="G57" s="11" t="s">
        <v>29</v>
      </c>
      <c r="H57" s="12">
        <v>468000</v>
      </c>
      <c r="I57" s="9" t="s">
        <v>27</v>
      </c>
      <c r="J57" s="13" t="str" cm="1">
        <f t="array" ref="J57">IF(C57="","",_xlfn.IFS(F57=12,H57*0.6,F57&gt;=6,H57*0.7,TRUE,H57*1)*F57)</f>
        <v/>
      </c>
    </row>
    <row r="60" spans="1:10" ht="18" customHeight="1" x14ac:dyDescent="0.4"/>
    <row r="63" spans="1:10" ht="18.75" customHeight="1" thickBot="1" x14ac:dyDescent="0.45"/>
    <row r="64" spans="1:10" ht="30.75" customHeight="1" thickBot="1" x14ac:dyDescent="0.45">
      <c r="C64" s="86" t="s">
        <v>3</v>
      </c>
      <c r="D64" s="87"/>
      <c r="E64" s="87"/>
      <c r="F64" s="88"/>
      <c r="G64" s="89">
        <f>SUM(J28:J57)</f>
        <v>0</v>
      </c>
      <c r="H64" s="90"/>
      <c r="I64" s="90"/>
      <c r="J64" s="91"/>
    </row>
    <row r="65" spans="4:11" ht="18.75" thickBot="1" x14ac:dyDescent="0.45"/>
    <row r="66" spans="4:11" ht="19.5" x14ac:dyDescent="0.4">
      <c r="D66" s="36" t="s">
        <v>23</v>
      </c>
      <c r="E66" s="37"/>
      <c r="F66" s="37"/>
      <c r="G66" s="38"/>
      <c r="H66" s="37"/>
      <c r="I66" s="38"/>
      <c r="J66" s="39"/>
      <c r="K66"/>
    </row>
    <row r="67" spans="4:11" ht="19.5" x14ac:dyDescent="0.4">
      <c r="D67" s="40"/>
      <c r="E67" s="41" t="s">
        <v>54</v>
      </c>
      <c r="F67" s="41"/>
      <c r="G67" s="42"/>
      <c r="H67" s="41"/>
      <c r="I67" s="42"/>
      <c r="J67" s="43"/>
      <c r="K67"/>
    </row>
    <row r="68" spans="4:11" ht="19.5" x14ac:dyDescent="0.4">
      <c r="D68" s="44"/>
      <c r="E68" s="15" t="s">
        <v>53</v>
      </c>
      <c r="F68" s="15"/>
      <c r="G68" s="15"/>
      <c r="H68" s="15"/>
      <c r="I68" s="15"/>
      <c r="J68" s="16"/>
      <c r="K68"/>
    </row>
    <row r="69" spans="4:11" ht="20.25" thickBot="1" x14ac:dyDescent="0.45">
      <c r="D69" s="45"/>
      <c r="E69" s="46" t="s">
        <v>52</v>
      </c>
      <c r="F69" s="46"/>
      <c r="G69" s="47"/>
      <c r="H69" s="46"/>
      <c r="I69" s="46"/>
      <c r="J69" s="48"/>
      <c r="K69"/>
    </row>
  </sheetData>
  <sheetProtection sheet="1" formatCells="0" formatColumns="0" formatRows="0" insertColumns="0" insertRows="0" insertHyperlinks="0" deleteColumns="0" deleteRows="0" sort="0" autoFilter="0" pivotTables="0"/>
  <mergeCells count="58">
    <mergeCell ref="E33:G33"/>
    <mergeCell ref="H33:I33"/>
    <mergeCell ref="E46:G46"/>
    <mergeCell ref="H46:I46"/>
    <mergeCell ref="C64:F64"/>
    <mergeCell ref="G64:J64"/>
    <mergeCell ref="C47:E47"/>
    <mergeCell ref="F47:G47"/>
    <mergeCell ref="H47:I47"/>
    <mergeCell ref="C34:E34"/>
    <mergeCell ref="F34:G34"/>
    <mergeCell ref="H34:I34"/>
    <mergeCell ref="C5:J5"/>
    <mergeCell ref="C6:J6"/>
    <mergeCell ref="C7:G7"/>
    <mergeCell ref="H7:J7"/>
    <mergeCell ref="C8:J8"/>
    <mergeCell ref="C9:J9"/>
    <mergeCell ref="C10:G10"/>
    <mergeCell ref="H10:J10"/>
    <mergeCell ref="C19:J19"/>
    <mergeCell ref="C11:J11"/>
    <mergeCell ref="C16:J16"/>
    <mergeCell ref="C17:J17"/>
    <mergeCell ref="C18:G18"/>
    <mergeCell ref="H18:J18"/>
    <mergeCell ref="C27:E27"/>
    <mergeCell ref="F27:G27"/>
    <mergeCell ref="C12:G12"/>
    <mergeCell ref="C22:J22"/>
    <mergeCell ref="A23:B23"/>
    <mergeCell ref="C23:G23"/>
    <mergeCell ref="H23:J23"/>
    <mergeCell ref="A24:B24"/>
    <mergeCell ref="H12:J12"/>
    <mergeCell ref="H27:I27"/>
    <mergeCell ref="A22:B22"/>
    <mergeCell ref="A19:B20"/>
    <mergeCell ref="C20:J20"/>
    <mergeCell ref="A21:B21"/>
    <mergeCell ref="C21:G21"/>
    <mergeCell ref="H21:J21"/>
    <mergeCell ref="A46:B46"/>
    <mergeCell ref="A47:B47"/>
    <mergeCell ref="A33:B33"/>
    <mergeCell ref="A34:B34"/>
    <mergeCell ref="A5:B5"/>
    <mergeCell ref="A6:B6"/>
    <mergeCell ref="A7:B7"/>
    <mergeCell ref="A10:B10"/>
    <mergeCell ref="A11:B11"/>
    <mergeCell ref="A8:B9"/>
    <mergeCell ref="A13:B13"/>
    <mergeCell ref="A27:B27"/>
    <mergeCell ref="A12:B12"/>
    <mergeCell ref="A16:B16"/>
    <mergeCell ref="A17:B17"/>
    <mergeCell ref="A18:B18"/>
  </mergeCells>
  <phoneticPr fontId="2"/>
  <pageMargins left="1.2204724409448819" right="0.43307086614173229" top="0.55118110236220474" bottom="0.55118110236220474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>
                  <from>
                    <xdr:col>0</xdr:col>
                    <xdr:colOff>28575</xdr:colOff>
                    <xdr:row>26</xdr:row>
                    <xdr:rowOff>228600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>
                  <from>
                    <xdr:col>0</xdr:col>
                    <xdr:colOff>28575</xdr:colOff>
                    <xdr:row>27</xdr:row>
                    <xdr:rowOff>228600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>
                  <from>
                    <xdr:col>0</xdr:col>
                    <xdr:colOff>28575</xdr:colOff>
                    <xdr:row>28</xdr:row>
                    <xdr:rowOff>200025</xdr:rowOff>
                  </from>
                  <to>
                    <xdr:col>0</xdr:col>
                    <xdr:colOff>295275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>
                  <from>
                    <xdr:col>0</xdr:col>
                    <xdr:colOff>28575</xdr:colOff>
                    <xdr:row>33</xdr:row>
                    <xdr:rowOff>209550</xdr:rowOff>
                  </from>
                  <to>
                    <xdr:col>0</xdr:col>
                    <xdr:colOff>295275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>
                  <from>
                    <xdr:col>0</xdr:col>
                    <xdr:colOff>28575</xdr:colOff>
                    <xdr:row>34</xdr:row>
                    <xdr:rowOff>219075</xdr:rowOff>
                  </from>
                  <to>
                    <xdr:col>0</xdr:col>
                    <xdr:colOff>295275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>
                  <from>
                    <xdr:col>0</xdr:col>
                    <xdr:colOff>28575</xdr:colOff>
                    <xdr:row>35</xdr:row>
                    <xdr:rowOff>219075</xdr:rowOff>
                  </from>
                  <to>
                    <xdr:col>0</xdr:col>
                    <xdr:colOff>295275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>
                  <from>
                    <xdr:col>0</xdr:col>
                    <xdr:colOff>28575</xdr:colOff>
                    <xdr:row>36</xdr:row>
                    <xdr:rowOff>219075</xdr:rowOff>
                  </from>
                  <to>
                    <xdr:col>0</xdr:col>
                    <xdr:colOff>295275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>
                  <from>
                    <xdr:col>0</xdr:col>
                    <xdr:colOff>28575</xdr:colOff>
                    <xdr:row>37</xdr:row>
                    <xdr:rowOff>238125</xdr:rowOff>
                  </from>
                  <to>
                    <xdr:col>0</xdr:col>
                    <xdr:colOff>295275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>
                  <from>
                    <xdr:col>0</xdr:col>
                    <xdr:colOff>28575</xdr:colOff>
                    <xdr:row>38</xdr:row>
                    <xdr:rowOff>257175</xdr:rowOff>
                  </from>
                  <to>
                    <xdr:col>0</xdr:col>
                    <xdr:colOff>295275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>
                  <from>
                    <xdr:col>0</xdr:col>
                    <xdr:colOff>28575</xdr:colOff>
                    <xdr:row>39</xdr:row>
                    <xdr:rowOff>257175</xdr:rowOff>
                  </from>
                  <to>
                    <xdr:col>0</xdr:col>
                    <xdr:colOff>295275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>
                  <from>
                    <xdr:col>0</xdr:col>
                    <xdr:colOff>28575</xdr:colOff>
                    <xdr:row>40</xdr:row>
                    <xdr:rowOff>228600</xdr:rowOff>
                  </from>
                  <to>
                    <xdr:col>0</xdr:col>
                    <xdr:colOff>295275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>
                  <from>
                    <xdr:col>0</xdr:col>
                    <xdr:colOff>28575</xdr:colOff>
                    <xdr:row>41</xdr:row>
                    <xdr:rowOff>200025</xdr:rowOff>
                  </from>
                  <to>
                    <xdr:col>0</xdr:col>
                    <xdr:colOff>295275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>
                  <from>
                    <xdr:col>0</xdr:col>
                    <xdr:colOff>28575</xdr:colOff>
                    <xdr:row>42</xdr:row>
                    <xdr:rowOff>228600</xdr:rowOff>
                  </from>
                  <to>
                    <xdr:col>0</xdr:col>
                    <xdr:colOff>295275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>
                  <from>
                    <xdr:col>0</xdr:col>
                    <xdr:colOff>28575</xdr:colOff>
                    <xdr:row>46</xdr:row>
                    <xdr:rowOff>190500</xdr:rowOff>
                  </from>
                  <to>
                    <xdr:col>0</xdr:col>
                    <xdr:colOff>295275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>
                  <from>
                    <xdr:col>0</xdr:col>
                    <xdr:colOff>28575</xdr:colOff>
                    <xdr:row>47</xdr:row>
                    <xdr:rowOff>200025</xdr:rowOff>
                  </from>
                  <to>
                    <xdr:col>0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>
                  <from>
                    <xdr:col>0</xdr:col>
                    <xdr:colOff>28575</xdr:colOff>
                    <xdr:row>48</xdr:row>
                    <xdr:rowOff>200025</xdr:rowOff>
                  </from>
                  <to>
                    <xdr:col>0</xdr:col>
                    <xdr:colOff>295275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>
                  <from>
                    <xdr:col>0</xdr:col>
                    <xdr:colOff>28575</xdr:colOff>
                    <xdr:row>49</xdr:row>
                    <xdr:rowOff>200025</xdr:rowOff>
                  </from>
                  <to>
                    <xdr:col>0</xdr:col>
                    <xdr:colOff>295275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>
                  <from>
                    <xdr:col>0</xdr:col>
                    <xdr:colOff>28575</xdr:colOff>
                    <xdr:row>50</xdr:row>
                    <xdr:rowOff>219075</xdr:rowOff>
                  </from>
                  <to>
                    <xdr:col>0</xdr:col>
                    <xdr:colOff>295275</xdr:colOff>
                    <xdr:row>51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>
                  <from>
                    <xdr:col>0</xdr:col>
                    <xdr:colOff>28575</xdr:colOff>
                    <xdr:row>51</xdr:row>
                    <xdr:rowOff>238125</xdr:rowOff>
                  </from>
                  <to>
                    <xdr:col>0</xdr:col>
                    <xdr:colOff>295275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>
                  <from>
                    <xdr:col>0</xdr:col>
                    <xdr:colOff>28575</xdr:colOff>
                    <xdr:row>52</xdr:row>
                    <xdr:rowOff>238125</xdr:rowOff>
                  </from>
                  <to>
                    <xdr:col>0</xdr:col>
                    <xdr:colOff>295275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>
                  <from>
                    <xdr:col>0</xdr:col>
                    <xdr:colOff>28575</xdr:colOff>
                    <xdr:row>53</xdr:row>
                    <xdr:rowOff>209550</xdr:rowOff>
                  </from>
                  <to>
                    <xdr:col>0</xdr:col>
                    <xdr:colOff>295275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>
                  <from>
                    <xdr:col>0</xdr:col>
                    <xdr:colOff>28575</xdr:colOff>
                    <xdr:row>54</xdr:row>
                    <xdr:rowOff>180975</xdr:rowOff>
                  </from>
                  <to>
                    <xdr:col>0</xdr:col>
                    <xdr:colOff>295275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>
                  <from>
                    <xdr:col>0</xdr:col>
                    <xdr:colOff>28575</xdr:colOff>
                    <xdr:row>55</xdr:row>
                    <xdr:rowOff>219075</xdr:rowOff>
                  </from>
                  <to>
                    <xdr:col>0</xdr:col>
                    <xdr:colOff>295275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>
                  <from>
                    <xdr:col>4</xdr:col>
                    <xdr:colOff>57150</xdr:colOff>
                    <xdr:row>31</xdr:row>
                    <xdr:rowOff>285750</xdr:rowOff>
                  </from>
                  <to>
                    <xdr:col>4</xdr:col>
                    <xdr:colOff>323850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>
                  <from>
                    <xdr:col>6</xdr:col>
                    <xdr:colOff>152400</xdr:colOff>
                    <xdr:row>31</xdr:row>
                    <xdr:rowOff>285750</xdr:rowOff>
                  </from>
                  <to>
                    <xdr:col>7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9" name="Check Box 27">
              <controlPr defaultSize="0" autoFill="0" autoLine="0" autoPict="0">
                <anchor>
                  <from>
                    <xdr:col>4</xdr:col>
                    <xdr:colOff>47625</xdr:colOff>
                    <xdr:row>44</xdr:row>
                    <xdr:rowOff>200025</xdr:rowOff>
                  </from>
                  <to>
                    <xdr:col>4</xdr:col>
                    <xdr:colOff>314325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0" name="Check Box 28">
              <controlPr defaultSize="0" autoFill="0" autoLine="0" autoPict="0">
                <anchor>
                  <from>
                    <xdr:col>6</xdr:col>
                    <xdr:colOff>142875</xdr:colOff>
                    <xdr:row>44</xdr:row>
                    <xdr:rowOff>200025</xdr:rowOff>
                  </from>
                  <to>
                    <xdr:col>7</xdr:col>
                    <xdr:colOff>76200</xdr:colOff>
                    <xdr:row>46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RFONLINE</vt:lpstr>
      <vt:lpstr>RFONLINE!Print_Area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 MEGUMI</dc:creator>
  <cp:lastModifiedBy>浩文 齋藤</cp:lastModifiedBy>
  <cp:lastPrinted>2025-08-14T04:04:10Z</cp:lastPrinted>
  <dcterms:created xsi:type="dcterms:W3CDTF">2022-04-19T07:24:25Z</dcterms:created>
  <dcterms:modified xsi:type="dcterms:W3CDTF">2025-08-14T06:25:02Z</dcterms:modified>
</cp:coreProperties>
</file>